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005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<sst xmlns="http://schemas.openxmlformats.org/spreadsheetml/2006/main" count="83" uniqueCount="50">
  <si>
    <t>№ п/п</t>
  </si>
  <si>
    <t>Наименование учреждения</t>
  </si>
  <si>
    <t>МБОУ "ОСОШ №1 имени Героя РФ В.П.Брюхова"</t>
  </si>
  <si>
    <t>МБОУ "СОШ №2 г.Осы"</t>
  </si>
  <si>
    <t>МБОУ "СОШ №3 г.Осы"</t>
  </si>
  <si>
    <t>МБОУ "СОШ №4 г.Осы"</t>
  </si>
  <si>
    <t>МБОУ "Крыловская ООШ"</t>
  </si>
  <si>
    <t>МБОУ "Гремячинская ООШ"</t>
  </si>
  <si>
    <t>МБОУ "Горская ООШ"</t>
  </si>
  <si>
    <t>МБОУ "Комаровская ООШ"</t>
  </si>
  <si>
    <t>МБОУ "Паклинская ООШ"</t>
  </si>
  <si>
    <t>МБОУ "Новозалесновская ООШ"</t>
  </si>
  <si>
    <t>МБОУ "Верх-Давыдовская ООШ"</t>
  </si>
  <si>
    <t>МБОУ "Пальская ООШ"</t>
  </si>
  <si>
    <t>МБС(к)ОУ "Специальная (коррекционная) общеобразовательная школа-интернат"</t>
  </si>
  <si>
    <t>МБОУ ДОД "ЦДТ"</t>
  </si>
  <si>
    <t>МБОУ ДОД "ДЮСШ"</t>
  </si>
  <si>
    <t>1 смена</t>
  </si>
  <si>
    <t>форма проведения</t>
  </si>
  <si>
    <t>количество дней</t>
  </si>
  <si>
    <t>количество детей</t>
  </si>
  <si>
    <t>до 15</t>
  </si>
  <si>
    <t>после 15</t>
  </si>
  <si>
    <t>итого</t>
  </si>
  <si>
    <t>ДИСЛОКАЦИЯ</t>
  </si>
  <si>
    <t>ЛДП</t>
  </si>
  <si>
    <t>ЛТО</t>
  </si>
  <si>
    <t>ЛТО оборонно-спортивный</t>
  </si>
  <si>
    <t>ЛТО (круглосуточный)</t>
  </si>
  <si>
    <t>поход на яхтах</t>
  </si>
  <si>
    <t>мотопоход</t>
  </si>
  <si>
    <t>Осинский Селигер (кругл.)</t>
  </si>
  <si>
    <t>семейный поход-сплав</t>
  </si>
  <si>
    <t>Итого</t>
  </si>
  <si>
    <t>2 смена</t>
  </si>
  <si>
    <t>экологический лагерь</t>
  </si>
  <si>
    <t>поход-сплав</t>
  </si>
  <si>
    <t>3 смена</t>
  </si>
  <si>
    <t>школа безопасности</t>
  </si>
  <si>
    <t>экологическая экспедиция</t>
  </si>
  <si>
    <t>Всего</t>
  </si>
  <si>
    <t>ЛДП оборонно-спортивный</t>
  </si>
  <si>
    <t>ЛТО круг.</t>
  </si>
  <si>
    <t>походы, сплавы, экспедиции</t>
  </si>
  <si>
    <t>ШБ, Селигер</t>
  </si>
  <si>
    <t>на 22.05.2015г.</t>
  </si>
  <si>
    <t>первоначальный план</t>
  </si>
  <si>
    <t>уточненный</t>
  </si>
  <si>
    <t>отклонение</t>
  </si>
  <si>
    <t>учреждений образования и отдыха на базе муниципальных учреждений (Осинский муниципальный район, 2015 год)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</si>
</sst>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b/>
      <sz val="14"/>
      <color indexed="8"/>
      <name val="Cambria"/>
      <family val="1"/>
    </font>
    <font>
      <b/>
      <i/>
      <sz val="10"/>
      <color indexed="8"/>
      <name val="Cambria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0"/>
      <color rgb="FFFF0000"/>
      <name val="Cambria"/>
      <family val="1"/>
    </font>
    <font>
      <b/>
      <sz val="14"/>
      <color theme="1"/>
      <name val="Cambria"/>
      <family val="1"/>
    </font>
    <font>
      <b/>
      <i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4.7109375" style="1" customWidth="1"/>
    <col min="2" max="2" width="34.28125" style="2" customWidth="1"/>
    <col min="3" max="3" width="24.7109375" style="1" customWidth="1"/>
    <col min="4" max="4" width="11.140625" style="1" customWidth="1"/>
    <col min="5" max="9" width="8.8515625" style="1" customWidth="1"/>
    <col min="10" max="10" width="8.8515625" style="11" customWidth="1"/>
    <col min="11" max="12" width="9.140625" style="1" customWidth="1"/>
    <col min="13" max="13" width="8.8515625" style="1" customWidth="1"/>
    <col min="14" max="16384" width="9.140625" style="1" customWidth="1"/>
  </cols>
  <sheetData>
    <row r="2" spans="1:13" ht="12.75" customHeight="1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7" customHeight="1">
      <c r="A3" s="13" t="s">
        <v>49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2" ht="12.75">
      <c r="A4" s="13"/>
      <c r="B4" s="13"/>
      <c r="K4" s="19" t="s">
        <v>45</v>
      </c>
      <c r="L4" s="19"/>
    </row>
    <row r="5" spans="1:13" ht="14.25" customHeight="1">
      <c r="A5" s="12" t="s">
        <v>0</v>
      </c>
      <c r="B5" s="12" t="s">
        <v>1</v>
      </c>
      <c r="C5" s="12" t="s">
        <v>18</v>
      </c>
      <c r="D5" s="12" t="s">
        <v>19</v>
      </c>
      <c r="E5" s="12" t="s">
        <v>46</v>
      </c>
      <c r="F5" s="12"/>
      <c r="G5" s="12"/>
      <c r="H5" s="12" t="s">
        <v>47</v>
      </c>
      <c r="I5" s="12"/>
      <c r="J5" s="12"/>
      <c r="K5" s="12" t="s">
        <v>48</v>
      </c>
      <c r="L5" s="12"/>
      <c r="M5" s="12"/>
    </row>
    <row r="6" spans="1:13" ht="12.75" customHeight="1">
      <c r="A6" s="12"/>
      <c r="B6" s="12"/>
      <c r="C6" s="12"/>
      <c r="D6" s="12"/>
      <c r="E6" s="12" t="s">
        <v>20</v>
      </c>
      <c r="F6" s="12"/>
      <c r="G6" s="12"/>
      <c r="H6" s="12"/>
      <c r="I6" s="12"/>
      <c r="J6" s="12"/>
      <c r="K6" s="12"/>
      <c r="L6" s="12"/>
      <c r="M6" s="12"/>
    </row>
    <row r="7" spans="1:13" ht="18">
      <c r="A7" s="12"/>
      <c r="B7" s="12"/>
      <c r="C7" s="12"/>
      <c r="D7" s="12"/>
      <c r="E7" s="3" t="s">
        <v>21</v>
      </c>
      <c r="F7" s="3" t="s">
        <v>22</v>
      </c>
      <c r="G7" s="3" t="s">
        <v>23</v>
      </c>
      <c r="H7" s="3" t="s">
        <v>21</v>
      </c>
      <c r="I7" s="3" t="s">
        <v>22</v>
      </c>
      <c r="J7" s="10" t="s">
        <v>23</v>
      </c>
      <c r="K7" s="3" t="s">
        <v>21</v>
      </c>
      <c r="L7" s="3" t="s">
        <v>22</v>
      </c>
      <c r="M7" s="3" t="s">
        <v>23</v>
      </c>
    </row>
    <row r="8" spans="1:13" ht="13.5" customHeight="1">
      <c r="A8" s="15" t="s">
        <v>17</v>
      </c>
      <c r="B8" s="15"/>
      <c r="C8" s="15"/>
      <c r="D8" s="15"/>
      <c r="E8" s="15"/>
      <c r="F8" s="15"/>
      <c r="G8" s="15"/>
      <c r="H8" s="3"/>
      <c r="I8" s="3"/>
      <c r="J8" s="10"/>
      <c r="K8" s="3"/>
      <c r="L8" s="3"/>
      <c r="M8" s="3"/>
    </row>
    <row r="9" spans="1:13" s="6" customFormat="1" ht="18">
      <c r="A9" s="12">
        <v>1</v>
      </c>
      <c r="B9" s="14" t="s">
        <v>2</v>
      </c>
      <c r="C9" s="9" t="s">
        <v>25</v>
      </c>
      <c r="D9" s="9">
        <v>18</v>
      </c>
      <c r="E9" s="9">
        <v>75</v>
      </c>
      <c r="F9" s="9">
        <v>15</v>
      </c>
      <c r="G9" s="9">
        <f>E9+F9</f>
        <v>90</v>
      </c>
      <c r="H9" s="9">
        <v>75</v>
      </c>
      <c r="I9" s="9">
        <v>15</v>
      </c>
      <c r="J9" s="10">
        <f>H9+I9</f>
        <v>90</v>
      </c>
      <c r="K9" s="9">
        <f>H9-E9</f>
        <v>0</v>
      </c>
      <c r="L9" s="9">
        <f>I9-F9</f>
        <v>0</v>
      </c>
      <c r="M9" s="9">
        <f>J9-G9</f>
        <v>0</v>
      </c>
    </row>
    <row r="10" spans="1:13" s="6" customFormat="1" ht="18">
      <c r="A10" s="12"/>
      <c r="B10" s="14"/>
      <c r="C10" s="9" t="s">
        <v>26</v>
      </c>
      <c r="D10" s="9">
        <v>14</v>
      </c>
      <c r="E10" s="9">
        <v>0</v>
      </c>
      <c r="F10" s="9">
        <v>15</v>
      </c>
      <c r="G10" s="9">
        <f aca="true" t="shared" si="0" ref="G10:G36">E10+F10</f>
        <v>15</v>
      </c>
      <c r="H10" s="9">
        <v>0</v>
      </c>
      <c r="I10" s="9">
        <v>15</v>
      </c>
      <c r="J10" s="10">
        <f aca="true" t="shared" si="1" ref="J10:J42">H10+I10</f>
        <v>15</v>
      </c>
      <c r="K10" s="9">
        <f aca="true" t="shared" si="2" ref="K10:K43">H10-E10</f>
        <v>0</v>
      </c>
      <c r="L10" s="9">
        <f aca="true" t="shared" si="3" ref="L10:L43">I10-F10</f>
        <v>0</v>
      </c>
      <c r="M10" s="9">
        <f aca="true" t="shared" si="4" ref="M10:M49">J10-G10</f>
        <v>0</v>
      </c>
    </row>
    <row r="11" spans="1:13" s="6" customFormat="1" ht="18">
      <c r="A11" s="9">
        <v>2</v>
      </c>
      <c r="B11" s="8" t="s">
        <v>3</v>
      </c>
      <c r="C11" s="9" t="s">
        <v>25</v>
      </c>
      <c r="D11" s="9">
        <v>18</v>
      </c>
      <c r="E11" s="9">
        <v>202</v>
      </c>
      <c r="F11" s="9">
        <v>25</v>
      </c>
      <c r="G11" s="9">
        <f t="shared" si="0"/>
        <v>227</v>
      </c>
      <c r="H11" s="9">
        <v>202</v>
      </c>
      <c r="I11" s="9">
        <v>25</v>
      </c>
      <c r="J11" s="10">
        <f t="shared" si="1"/>
        <v>227</v>
      </c>
      <c r="K11" s="9">
        <f t="shared" si="2"/>
        <v>0</v>
      </c>
      <c r="L11" s="9">
        <f t="shared" si="3"/>
        <v>0</v>
      </c>
      <c r="M11" s="9">
        <f t="shared" si="4"/>
        <v>0</v>
      </c>
    </row>
    <row r="12" spans="1:13" s="6" customFormat="1" ht="18">
      <c r="A12" s="12">
        <v>3</v>
      </c>
      <c r="B12" s="14" t="s">
        <v>4</v>
      </c>
      <c r="C12" s="9" t="s">
        <v>25</v>
      </c>
      <c r="D12" s="9">
        <v>18</v>
      </c>
      <c r="E12" s="9">
        <v>135</v>
      </c>
      <c r="F12" s="9">
        <v>20</v>
      </c>
      <c r="G12" s="9">
        <f t="shared" si="0"/>
        <v>155</v>
      </c>
      <c r="H12" s="9">
        <v>135</v>
      </c>
      <c r="I12" s="9">
        <v>20</v>
      </c>
      <c r="J12" s="10">
        <f t="shared" si="1"/>
        <v>155</v>
      </c>
      <c r="K12" s="9">
        <f t="shared" si="2"/>
        <v>0</v>
      </c>
      <c r="L12" s="9">
        <f t="shared" si="3"/>
        <v>0</v>
      </c>
      <c r="M12" s="9">
        <f t="shared" si="4"/>
        <v>0</v>
      </c>
    </row>
    <row r="13" spans="1:13" s="6" customFormat="1" ht="25.5">
      <c r="A13" s="12"/>
      <c r="B13" s="14"/>
      <c r="C13" s="9" t="s">
        <v>27</v>
      </c>
      <c r="D13" s="9">
        <v>7</v>
      </c>
      <c r="E13" s="9">
        <v>10</v>
      </c>
      <c r="F13" s="9">
        <v>50</v>
      </c>
      <c r="G13" s="9">
        <f t="shared" si="0"/>
        <v>60</v>
      </c>
      <c r="H13" s="9">
        <v>10</v>
      </c>
      <c r="I13" s="9">
        <v>50</v>
      </c>
      <c r="J13" s="10">
        <f t="shared" si="1"/>
        <v>60</v>
      </c>
      <c r="K13" s="9">
        <f t="shared" si="2"/>
        <v>0</v>
      </c>
      <c r="L13" s="9">
        <f t="shared" si="3"/>
        <v>0</v>
      </c>
      <c r="M13" s="9">
        <f t="shared" si="4"/>
        <v>0</v>
      </c>
    </row>
    <row r="14" spans="1:13" s="6" customFormat="1" ht="18">
      <c r="A14" s="12"/>
      <c r="B14" s="14"/>
      <c r="C14" s="9" t="s">
        <v>26</v>
      </c>
      <c r="D14" s="9">
        <v>14</v>
      </c>
      <c r="E14" s="9">
        <v>0</v>
      </c>
      <c r="F14" s="9">
        <v>20</v>
      </c>
      <c r="G14" s="9">
        <f t="shared" si="0"/>
        <v>20</v>
      </c>
      <c r="H14" s="9">
        <v>0</v>
      </c>
      <c r="I14" s="9">
        <v>20</v>
      </c>
      <c r="J14" s="10">
        <f t="shared" si="1"/>
        <v>20</v>
      </c>
      <c r="K14" s="9">
        <f t="shared" si="2"/>
        <v>0</v>
      </c>
      <c r="L14" s="9">
        <f t="shared" si="3"/>
        <v>0</v>
      </c>
      <c r="M14" s="9">
        <f t="shared" si="4"/>
        <v>0</v>
      </c>
    </row>
    <row r="15" spans="1:13" s="6" customFormat="1" ht="18">
      <c r="A15" s="9">
        <v>4</v>
      </c>
      <c r="B15" s="8" t="s">
        <v>5</v>
      </c>
      <c r="C15" s="9" t="s">
        <v>25</v>
      </c>
      <c r="D15" s="9">
        <v>18</v>
      </c>
      <c r="E15" s="9">
        <v>50</v>
      </c>
      <c r="F15" s="9">
        <v>90</v>
      </c>
      <c r="G15" s="9">
        <f t="shared" si="0"/>
        <v>140</v>
      </c>
      <c r="H15" s="9">
        <v>68</v>
      </c>
      <c r="I15" s="9">
        <v>72</v>
      </c>
      <c r="J15" s="10">
        <f t="shared" si="1"/>
        <v>140</v>
      </c>
      <c r="K15" s="9">
        <f t="shared" si="2"/>
        <v>18</v>
      </c>
      <c r="L15" s="9">
        <f t="shared" si="3"/>
        <v>-18</v>
      </c>
      <c r="M15" s="9">
        <f t="shared" si="4"/>
        <v>0</v>
      </c>
    </row>
    <row r="16" spans="1:13" s="6" customFormat="1" ht="18">
      <c r="A16" s="12">
        <v>5</v>
      </c>
      <c r="B16" s="14" t="s">
        <v>6</v>
      </c>
      <c r="C16" s="9" t="s">
        <v>25</v>
      </c>
      <c r="D16" s="9">
        <v>18</v>
      </c>
      <c r="E16" s="9">
        <v>56</v>
      </c>
      <c r="F16" s="9">
        <v>0</v>
      </c>
      <c r="G16" s="9">
        <f t="shared" si="0"/>
        <v>56</v>
      </c>
      <c r="H16" s="9">
        <v>56</v>
      </c>
      <c r="I16" s="9">
        <v>0</v>
      </c>
      <c r="J16" s="10">
        <f t="shared" si="1"/>
        <v>56</v>
      </c>
      <c r="K16" s="9">
        <f t="shared" si="2"/>
        <v>0</v>
      </c>
      <c r="L16" s="9">
        <f t="shared" si="3"/>
        <v>0</v>
      </c>
      <c r="M16" s="9">
        <f t="shared" si="4"/>
        <v>0</v>
      </c>
    </row>
    <row r="17" spans="1:13" s="6" customFormat="1" ht="18">
      <c r="A17" s="12"/>
      <c r="B17" s="14"/>
      <c r="C17" s="9" t="s">
        <v>26</v>
      </c>
      <c r="D17" s="9">
        <v>14</v>
      </c>
      <c r="E17" s="9">
        <v>13</v>
      </c>
      <c r="F17" s="9">
        <v>7</v>
      </c>
      <c r="G17" s="9">
        <f t="shared" si="0"/>
        <v>20</v>
      </c>
      <c r="H17" s="9">
        <v>13</v>
      </c>
      <c r="I17" s="9">
        <v>7</v>
      </c>
      <c r="J17" s="10">
        <f t="shared" si="1"/>
        <v>20</v>
      </c>
      <c r="K17" s="9">
        <f t="shared" si="2"/>
        <v>0</v>
      </c>
      <c r="L17" s="9">
        <f t="shared" si="3"/>
        <v>0</v>
      </c>
      <c r="M17" s="9">
        <f t="shared" si="4"/>
        <v>0</v>
      </c>
    </row>
    <row r="18" spans="1:13" s="6" customFormat="1" ht="18">
      <c r="A18" s="12">
        <v>6</v>
      </c>
      <c r="B18" s="14" t="s">
        <v>7</v>
      </c>
      <c r="C18" s="9" t="s">
        <v>25</v>
      </c>
      <c r="D18" s="9">
        <v>18</v>
      </c>
      <c r="E18" s="9">
        <v>39</v>
      </c>
      <c r="F18" s="9">
        <v>0</v>
      </c>
      <c r="G18" s="9">
        <f t="shared" si="0"/>
        <v>39</v>
      </c>
      <c r="H18" s="9">
        <v>41</v>
      </c>
      <c r="I18" s="9">
        <v>3</v>
      </c>
      <c r="J18" s="10">
        <f t="shared" si="1"/>
        <v>44</v>
      </c>
      <c r="K18" s="9">
        <f t="shared" si="2"/>
        <v>2</v>
      </c>
      <c r="L18" s="9">
        <f t="shared" si="3"/>
        <v>3</v>
      </c>
      <c r="M18" s="9">
        <f t="shared" si="4"/>
        <v>5</v>
      </c>
    </row>
    <row r="19" spans="1:13" s="6" customFormat="1" ht="18">
      <c r="A19" s="12"/>
      <c r="B19" s="14"/>
      <c r="C19" s="9" t="s">
        <v>26</v>
      </c>
      <c r="D19" s="9">
        <v>14</v>
      </c>
      <c r="E19" s="9">
        <v>0</v>
      </c>
      <c r="F19" s="9">
        <v>10</v>
      </c>
      <c r="G19" s="9">
        <f t="shared" si="0"/>
        <v>10</v>
      </c>
      <c r="H19" s="9">
        <v>0</v>
      </c>
      <c r="I19" s="9">
        <v>10</v>
      </c>
      <c r="J19" s="10">
        <f t="shared" si="1"/>
        <v>10</v>
      </c>
      <c r="K19" s="9">
        <f t="shared" si="2"/>
        <v>0</v>
      </c>
      <c r="L19" s="9">
        <f t="shared" si="3"/>
        <v>0</v>
      </c>
      <c r="M19" s="9">
        <f t="shared" si="4"/>
        <v>0</v>
      </c>
    </row>
    <row r="20" spans="1:13" s="6" customFormat="1" ht="18">
      <c r="A20" s="9">
        <v>7</v>
      </c>
      <c r="B20" s="8" t="s">
        <v>8</v>
      </c>
      <c r="C20" s="9" t="s">
        <v>25</v>
      </c>
      <c r="D20" s="9">
        <v>18</v>
      </c>
      <c r="E20" s="9">
        <v>45</v>
      </c>
      <c r="F20" s="9">
        <v>0</v>
      </c>
      <c r="G20" s="9">
        <f t="shared" si="0"/>
        <v>45</v>
      </c>
      <c r="H20" s="9">
        <v>45</v>
      </c>
      <c r="I20" s="9">
        <v>0</v>
      </c>
      <c r="J20" s="10">
        <f t="shared" si="1"/>
        <v>45</v>
      </c>
      <c r="K20" s="9">
        <f t="shared" si="2"/>
        <v>0</v>
      </c>
      <c r="L20" s="9">
        <f t="shared" si="3"/>
        <v>0</v>
      </c>
      <c r="M20" s="9">
        <f t="shared" si="4"/>
        <v>0</v>
      </c>
    </row>
    <row r="21" spans="1:13" s="6" customFormat="1" ht="18">
      <c r="A21" s="9">
        <v>8</v>
      </c>
      <c r="B21" s="8" t="s">
        <v>9</v>
      </c>
      <c r="C21" s="9" t="s">
        <v>25</v>
      </c>
      <c r="D21" s="9">
        <v>18</v>
      </c>
      <c r="E21" s="9">
        <f>33+3</f>
        <v>36</v>
      </c>
      <c r="F21" s="9">
        <v>3</v>
      </c>
      <c r="G21" s="9">
        <f t="shared" si="0"/>
        <v>39</v>
      </c>
      <c r="H21" s="9">
        <v>36</v>
      </c>
      <c r="I21" s="9">
        <v>3</v>
      </c>
      <c r="J21" s="10">
        <f t="shared" si="1"/>
        <v>39</v>
      </c>
      <c r="K21" s="9">
        <f t="shared" si="2"/>
        <v>0</v>
      </c>
      <c r="L21" s="9">
        <f t="shared" si="3"/>
        <v>0</v>
      </c>
      <c r="M21" s="9">
        <f t="shared" si="4"/>
        <v>0</v>
      </c>
    </row>
    <row r="22" spans="1:13" s="6" customFormat="1" ht="18">
      <c r="A22" s="12">
        <v>9</v>
      </c>
      <c r="B22" s="14" t="s">
        <v>10</v>
      </c>
      <c r="C22" s="9" t="s">
        <v>25</v>
      </c>
      <c r="D22" s="9">
        <v>18</v>
      </c>
      <c r="E22" s="9">
        <f>10+17</f>
        <v>27</v>
      </c>
      <c r="F22" s="9">
        <v>0</v>
      </c>
      <c r="G22" s="9">
        <f t="shared" si="0"/>
        <v>27</v>
      </c>
      <c r="H22" s="9">
        <v>27</v>
      </c>
      <c r="I22" s="9">
        <v>0</v>
      </c>
      <c r="J22" s="10">
        <f t="shared" si="1"/>
        <v>27</v>
      </c>
      <c r="K22" s="9">
        <f t="shared" si="2"/>
        <v>0</v>
      </c>
      <c r="L22" s="9">
        <f t="shared" si="3"/>
        <v>0</v>
      </c>
      <c r="M22" s="9">
        <f t="shared" si="4"/>
        <v>0</v>
      </c>
    </row>
    <row r="23" spans="1:13" s="6" customFormat="1" ht="18">
      <c r="A23" s="12"/>
      <c r="B23" s="14"/>
      <c r="C23" s="9" t="s">
        <v>26</v>
      </c>
      <c r="D23" s="9">
        <v>14</v>
      </c>
      <c r="E23" s="9">
        <v>0</v>
      </c>
      <c r="F23" s="9">
        <v>10</v>
      </c>
      <c r="G23" s="9">
        <f>E23+F23</f>
        <v>10</v>
      </c>
      <c r="H23" s="9">
        <v>0</v>
      </c>
      <c r="I23" s="9">
        <v>10</v>
      </c>
      <c r="J23" s="10">
        <f t="shared" si="1"/>
        <v>10</v>
      </c>
      <c r="K23" s="9">
        <f t="shared" si="2"/>
        <v>0</v>
      </c>
      <c r="L23" s="9">
        <f t="shared" si="3"/>
        <v>0</v>
      </c>
      <c r="M23" s="9">
        <f t="shared" si="4"/>
        <v>0</v>
      </c>
    </row>
    <row r="24" spans="1:13" s="6" customFormat="1" ht="18">
      <c r="A24" s="12">
        <v>10</v>
      </c>
      <c r="B24" s="14" t="s">
        <v>11</v>
      </c>
      <c r="C24" s="9" t="s">
        <v>25</v>
      </c>
      <c r="D24" s="9">
        <v>18</v>
      </c>
      <c r="E24" s="9">
        <f>25+15</f>
        <v>40</v>
      </c>
      <c r="F24" s="9">
        <v>0</v>
      </c>
      <c r="G24" s="9">
        <f t="shared" si="0"/>
        <v>40</v>
      </c>
      <c r="H24" s="9">
        <v>40</v>
      </c>
      <c r="I24" s="9">
        <v>0</v>
      </c>
      <c r="J24" s="10">
        <f t="shared" si="1"/>
        <v>40</v>
      </c>
      <c r="K24" s="9">
        <f t="shared" si="2"/>
        <v>0</v>
      </c>
      <c r="L24" s="9">
        <f t="shared" si="3"/>
        <v>0</v>
      </c>
      <c r="M24" s="9">
        <f t="shared" si="4"/>
        <v>0</v>
      </c>
    </row>
    <row r="25" spans="1:13" s="6" customFormat="1" ht="18">
      <c r="A25" s="12"/>
      <c r="B25" s="14"/>
      <c r="C25" s="9" t="s">
        <v>26</v>
      </c>
      <c r="D25" s="9">
        <v>14</v>
      </c>
      <c r="E25" s="9">
        <v>20</v>
      </c>
      <c r="F25" s="9">
        <v>0</v>
      </c>
      <c r="G25" s="9">
        <f t="shared" si="0"/>
        <v>20</v>
      </c>
      <c r="H25" s="9">
        <v>20</v>
      </c>
      <c r="I25" s="9">
        <v>0</v>
      </c>
      <c r="J25" s="10">
        <f t="shared" si="1"/>
        <v>20</v>
      </c>
      <c r="K25" s="9">
        <f t="shared" si="2"/>
        <v>0</v>
      </c>
      <c r="L25" s="9">
        <f t="shared" si="3"/>
        <v>0</v>
      </c>
      <c r="M25" s="9">
        <f t="shared" si="4"/>
        <v>0</v>
      </c>
    </row>
    <row r="26" spans="1:13" s="6" customFormat="1" ht="18">
      <c r="A26" s="9">
        <v>11</v>
      </c>
      <c r="B26" s="8" t="s">
        <v>12</v>
      </c>
      <c r="C26" s="9" t="s">
        <v>25</v>
      </c>
      <c r="D26" s="9">
        <v>18</v>
      </c>
      <c r="E26" s="9">
        <f>38+3</f>
        <v>41</v>
      </c>
      <c r="F26" s="9">
        <v>3</v>
      </c>
      <c r="G26" s="9">
        <f t="shared" si="0"/>
        <v>44</v>
      </c>
      <c r="H26" s="9">
        <v>39</v>
      </c>
      <c r="I26" s="9">
        <v>0</v>
      </c>
      <c r="J26" s="10">
        <f t="shared" si="1"/>
        <v>39</v>
      </c>
      <c r="K26" s="9">
        <f t="shared" si="2"/>
        <v>-2</v>
      </c>
      <c r="L26" s="9">
        <f t="shared" si="3"/>
        <v>-3</v>
      </c>
      <c r="M26" s="9">
        <f t="shared" si="4"/>
        <v>-5</v>
      </c>
    </row>
    <row r="27" spans="1:13" s="6" customFormat="1" ht="18">
      <c r="A27" s="9">
        <v>12</v>
      </c>
      <c r="B27" s="8" t="s">
        <v>13</v>
      </c>
      <c r="C27" s="9" t="s">
        <v>25</v>
      </c>
      <c r="D27" s="9">
        <v>18</v>
      </c>
      <c r="E27" s="9">
        <f>27+5</f>
        <v>32</v>
      </c>
      <c r="F27" s="9">
        <v>3</v>
      </c>
      <c r="G27" s="9">
        <f t="shared" si="0"/>
        <v>35</v>
      </c>
      <c r="H27" s="9">
        <v>34</v>
      </c>
      <c r="I27" s="9">
        <v>1</v>
      </c>
      <c r="J27" s="10">
        <f t="shared" si="1"/>
        <v>35</v>
      </c>
      <c r="K27" s="9">
        <f t="shared" si="2"/>
        <v>2</v>
      </c>
      <c r="L27" s="9">
        <f t="shared" si="3"/>
        <v>-2</v>
      </c>
      <c r="M27" s="9">
        <f t="shared" si="4"/>
        <v>0</v>
      </c>
    </row>
    <row r="28" spans="1:13" s="6" customFormat="1" ht="18">
      <c r="A28" s="12">
        <v>13</v>
      </c>
      <c r="B28" s="14" t="s">
        <v>14</v>
      </c>
      <c r="C28" s="9" t="s">
        <v>26</v>
      </c>
      <c r="D28" s="9">
        <v>14</v>
      </c>
      <c r="E28" s="9">
        <v>0</v>
      </c>
      <c r="F28" s="9">
        <v>45</v>
      </c>
      <c r="G28" s="9">
        <f t="shared" si="0"/>
        <v>45</v>
      </c>
      <c r="H28" s="9">
        <v>0</v>
      </c>
      <c r="I28" s="9">
        <v>45</v>
      </c>
      <c r="J28" s="10">
        <f t="shared" si="1"/>
        <v>45</v>
      </c>
      <c r="K28" s="9">
        <f t="shared" si="2"/>
        <v>0</v>
      </c>
      <c r="L28" s="9">
        <f t="shared" si="3"/>
        <v>0</v>
      </c>
      <c r="M28" s="9">
        <f t="shared" si="4"/>
        <v>0</v>
      </c>
    </row>
    <row r="29" spans="1:13" s="6" customFormat="1" ht="18">
      <c r="A29" s="12"/>
      <c r="B29" s="14"/>
      <c r="C29" s="9" t="s">
        <v>28</v>
      </c>
      <c r="D29" s="9">
        <v>14</v>
      </c>
      <c r="E29" s="9">
        <v>0</v>
      </c>
      <c r="F29" s="9">
        <v>25</v>
      </c>
      <c r="G29" s="9">
        <f t="shared" si="0"/>
        <v>25</v>
      </c>
      <c r="H29" s="9">
        <v>0</v>
      </c>
      <c r="I29" s="9">
        <v>25</v>
      </c>
      <c r="J29" s="10">
        <f t="shared" si="1"/>
        <v>25</v>
      </c>
      <c r="K29" s="9">
        <f t="shared" si="2"/>
        <v>0</v>
      </c>
      <c r="L29" s="9">
        <f t="shared" si="3"/>
        <v>0</v>
      </c>
      <c r="M29" s="9">
        <f t="shared" si="4"/>
        <v>0</v>
      </c>
    </row>
    <row r="30" spans="1:13" s="6" customFormat="1" ht="18">
      <c r="A30" s="12">
        <v>14</v>
      </c>
      <c r="B30" s="14" t="s">
        <v>15</v>
      </c>
      <c r="C30" s="9" t="s">
        <v>25</v>
      </c>
      <c r="D30" s="9">
        <v>18</v>
      </c>
      <c r="E30" s="9">
        <v>21</v>
      </c>
      <c r="F30" s="9">
        <v>4</v>
      </c>
      <c r="G30" s="9">
        <f t="shared" si="0"/>
        <v>25</v>
      </c>
      <c r="H30" s="9">
        <v>21</v>
      </c>
      <c r="I30" s="9">
        <v>4</v>
      </c>
      <c r="J30" s="10">
        <f t="shared" si="1"/>
        <v>25</v>
      </c>
      <c r="K30" s="9">
        <f t="shared" si="2"/>
        <v>0</v>
      </c>
      <c r="L30" s="9">
        <f t="shared" si="3"/>
        <v>0</v>
      </c>
      <c r="M30" s="9">
        <f t="shared" si="4"/>
        <v>0</v>
      </c>
    </row>
    <row r="31" spans="1:13" s="6" customFormat="1" ht="18">
      <c r="A31" s="12"/>
      <c r="B31" s="14"/>
      <c r="C31" s="9" t="s">
        <v>26</v>
      </c>
      <c r="D31" s="9">
        <v>14</v>
      </c>
      <c r="E31" s="9">
        <v>0</v>
      </c>
      <c r="F31" s="9">
        <v>40</v>
      </c>
      <c r="G31" s="9">
        <f t="shared" si="0"/>
        <v>40</v>
      </c>
      <c r="H31" s="9">
        <v>0</v>
      </c>
      <c r="I31" s="9">
        <v>40</v>
      </c>
      <c r="J31" s="10">
        <f t="shared" si="1"/>
        <v>40</v>
      </c>
      <c r="K31" s="9">
        <f t="shared" si="2"/>
        <v>0</v>
      </c>
      <c r="L31" s="9">
        <f t="shared" si="3"/>
        <v>0</v>
      </c>
      <c r="M31" s="9">
        <f t="shared" si="4"/>
        <v>0</v>
      </c>
    </row>
    <row r="32" spans="1:13" s="6" customFormat="1" ht="18">
      <c r="A32" s="12"/>
      <c r="B32" s="14"/>
      <c r="C32" s="9" t="s">
        <v>29</v>
      </c>
      <c r="D32" s="9">
        <v>3</v>
      </c>
      <c r="E32" s="9">
        <v>0</v>
      </c>
      <c r="F32" s="9">
        <v>15</v>
      </c>
      <c r="G32" s="9">
        <f t="shared" si="0"/>
        <v>15</v>
      </c>
      <c r="H32" s="9">
        <v>0</v>
      </c>
      <c r="I32" s="9">
        <v>15</v>
      </c>
      <c r="J32" s="10">
        <f t="shared" si="1"/>
        <v>15</v>
      </c>
      <c r="K32" s="9">
        <f t="shared" si="2"/>
        <v>0</v>
      </c>
      <c r="L32" s="9">
        <f t="shared" si="3"/>
        <v>0</v>
      </c>
      <c r="M32" s="9">
        <f t="shared" si="4"/>
        <v>0</v>
      </c>
    </row>
    <row r="33" spans="1:13" s="6" customFormat="1" ht="18">
      <c r="A33" s="12"/>
      <c r="B33" s="14"/>
      <c r="C33" s="9" t="s">
        <v>30</v>
      </c>
      <c r="D33" s="9">
        <v>3</v>
      </c>
      <c r="E33" s="9">
        <v>0</v>
      </c>
      <c r="F33" s="9">
        <v>10</v>
      </c>
      <c r="G33" s="9">
        <f t="shared" si="0"/>
        <v>10</v>
      </c>
      <c r="H33" s="9">
        <v>0</v>
      </c>
      <c r="I33" s="9">
        <v>10</v>
      </c>
      <c r="J33" s="10">
        <f t="shared" si="1"/>
        <v>10</v>
      </c>
      <c r="K33" s="9">
        <f t="shared" si="2"/>
        <v>0</v>
      </c>
      <c r="L33" s="9">
        <f t="shared" si="3"/>
        <v>0</v>
      </c>
      <c r="M33" s="9">
        <f t="shared" si="4"/>
        <v>0</v>
      </c>
    </row>
    <row r="34" spans="1:13" s="6" customFormat="1" ht="18">
      <c r="A34" s="12"/>
      <c r="B34" s="14"/>
      <c r="C34" s="9" t="s">
        <v>32</v>
      </c>
      <c r="D34" s="9">
        <v>5</v>
      </c>
      <c r="E34" s="9">
        <v>0</v>
      </c>
      <c r="F34" s="9">
        <v>10</v>
      </c>
      <c r="G34" s="9">
        <f t="shared" si="0"/>
        <v>10</v>
      </c>
      <c r="H34" s="9">
        <v>0</v>
      </c>
      <c r="I34" s="9">
        <v>10</v>
      </c>
      <c r="J34" s="10">
        <f t="shared" si="1"/>
        <v>10</v>
      </c>
      <c r="K34" s="9">
        <f t="shared" si="2"/>
        <v>0</v>
      </c>
      <c r="L34" s="9">
        <f t="shared" si="3"/>
        <v>0</v>
      </c>
      <c r="M34" s="9">
        <f t="shared" si="4"/>
        <v>0</v>
      </c>
    </row>
    <row r="35" spans="1:13" s="6" customFormat="1" ht="18">
      <c r="A35" s="12"/>
      <c r="B35" s="14"/>
      <c r="C35" s="9" t="s">
        <v>31</v>
      </c>
      <c r="D35" s="9">
        <v>3</v>
      </c>
      <c r="E35" s="9">
        <v>0</v>
      </c>
      <c r="F35" s="9">
        <v>60</v>
      </c>
      <c r="G35" s="9">
        <f t="shared" si="0"/>
        <v>60</v>
      </c>
      <c r="H35" s="9">
        <v>0</v>
      </c>
      <c r="I35" s="9">
        <v>60</v>
      </c>
      <c r="J35" s="10">
        <f t="shared" si="1"/>
        <v>60</v>
      </c>
      <c r="K35" s="9">
        <f t="shared" si="2"/>
        <v>0</v>
      </c>
      <c r="L35" s="9">
        <f t="shared" si="3"/>
        <v>0</v>
      </c>
      <c r="M35" s="9">
        <f t="shared" si="4"/>
        <v>0</v>
      </c>
    </row>
    <row r="36" spans="1:13" s="6" customFormat="1" ht="18">
      <c r="A36" s="9">
        <v>15</v>
      </c>
      <c r="B36" s="8" t="s">
        <v>16</v>
      </c>
      <c r="C36" s="9" t="s">
        <v>25</v>
      </c>
      <c r="D36" s="9">
        <v>18</v>
      </c>
      <c r="E36" s="9">
        <v>40</v>
      </c>
      <c r="F36" s="9">
        <v>0</v>
      </c>
      <c r="G36" s="9">
        <f t="shared" si="0"/>
        <v>40</v>
      </c>
      <c r="H36" s="9">
        <v>30</v>
      </c>
      <c r="I36" s="9">
        <v>10</v>
      </c>
      <c r="J36" s="10">
        <f t="shared" si="1"/>
        <v>40</v>
      </c>
      <c r="K36" s="9">
        <f t="shared" si="2"/>
        <v>-10</v>
      </c>
      <c r="L36" s="9">
        <f t="shared" si="3"/>
        <v>10</v>
      </c>
      <c r="M36" s="9">
        <f t="shared" si="4"/>
        <v>0</v>
      </c>
    </row>
    <row r="37" spans="1:13" s="5" customFormat="1" ht="18">
      <c r="A37" s="17" t="s">
        <v>33</v>
      </c>
      <c r="B37" s="17"/>
      <c r="C37" s="17"/>
      <c r="D37" s="17"/>
      <c r="E37" s="7">
        <f>SUM(E9:E36)</f>
        <v>882</v>
      </c>
      <c r="F37" s="7">
        <f>SUM(F9:F36)</f>
        <v>480</v>
      </c>
      <c r="G37" s="7">
        <f>SUM(G9:G36)</f>
        <v>1362</v>
      </c>
      <c r="H37" s="7">
        <f>SUM(H9:H36)</f>
        <v>892</v>
      </c>
      <c r="I37" s="7">
        <f>SUM(I9:I36)</f>
        <v>470</v>
      </c>
      <c r="J37" s="10">
        <f>H37+I37</f>
        <v>1362</v>
      </c>
      <c r="K37" s="7">
        <f t="shared" si="2"/>
        <v>10</v>
      </c>
      <c r="L37" s="7">
        <f t="shared" si="3"/>
        <v>-10</v>
      </c>
      <c r="M37" s="7">
        <f t="shared" si="4"/>
        <v>0</v>
      </c>
    </row>
    <row r="38" spans="1:13" ht="18">
      <c r="A38" s="16" t="s">
        <v>34</v>
      </c>
      <c r="B38" s="16"/>
      <c r="C38" s="16"/>
      <c r="D38" s="16"/>
      <c r="E38" s="16"/>
      <c r="F38" s="16"/>
      <c r="G38" s="16"/>
      <c r="H38" s="9"/>
      <c r="I38" s="9"/>
      <c r="J38" s="10"/>
      <c r="K38" s="9"/>
      <c r="L38" s="9"/>
      <c r="M38" s="9"/>
    </row>
    <row r="39" spans="1:13" s="6" customFormat="1" ht="18">
      <c r="A39" s="9"/>
      <c r="B39" s="14" t="str">
        <f>B22</f>
        <v>МБОУ "Паклинская ООШ"</v>
      </c>
      <c r="C39" s="9" t="s">
        <v>35</v>
      </c>
      <c r="D39" s="9">
        <v>14</v>
      </c>
      <c r="E39" s="9"/>
      <c r="F39" s="9"/>
      <c r="G39" s="9">
        <v>55</v>
      </c>
      <c r="H39" s="9"/>
      <c r="I39" s="9"/>
      <c r="J39" s="10">
        <v>55</v>
      </c>
      <c r="K39" s="9"/>
      <c r="L39" s="9"/>
      <c r="M39" s="9">
        <f t="shared" si="4"/>
        <v>0</v>
      </c>
    </row>
    <row r="40" spans="1:13" s="6" customFormat="1" ht="18">
      <c r="A40" s="9"/>
      <c r="B40" s="14"/>
      <c r="C40" s="9" t="str">
        <f>C39</f>
        <v>экологический лагерь</v>
      </c>
      <c r="D40" s="9">
        <v>14</v>
      </c>
      <c r="E40" s="9"/>
      <c r="F40" s="9"/>
      <c r="G40" s="9">
        <v>55</v>
      </c>
      <c r="H40" s="9"/>
      <c r="I40" s="9"/>
      <c r="J40" s="10">
        <v>55</v>
      </c>
      <c r="K40" s="9"/>
      <c r="L40" s="9"/>
      <c r="M40" s="9">
        <f t="shared" si="4"/>
        <v>0</v>
      </c>
    </row>
    <row r="41" spans="1:13" s="6" customFormat="1" ht="18">
      <c r="A41" s="9"/>
      <c r="B41" s="8" t="str">
        <f>B30</f>
        <v>МБОУ ДОД "ЦДТ"</v>
      </c>
      <c r="C41" s="9" t="s">
        <v>36</v>
      </c>
      <c r="D41" s="9">
        <v>7</v>
      </c>
      <c r="E41" s="9"/>
      <c r="F41" s="9"/>
      <c r="G41" s="9">
        <v>15</v>
      </c>
      <c r="H41" s="9"/>
      <c r="I41" s="9"/>
      <c r="J41" s="10">
        <v>15</v>
      </c>
      <c r="K41" s="9"/>
      <c r="L41" s="9"/>
      <c r="M41" s="9">
        <f t="shared" si="4"/>
        <v>0</v>
      </c>
    </row>
    <row r="42" spans="1:13" s="6" customFormat="1" ht="18">
      <c r="A42" s="9"/>
      <c r="B42" s="8" t="str">
        <f>B36</f>
        <v>МБОУ ДОД "ДЮСШ"</v>
      </c>
      <c r="C42" s="9" t="s">
        <v>25</v>
      </c>
      <c r="D42" s="9">
        <v>18</v>
      </c>
      <c r="E42" s="9">
        <f>53+12</f>
        <v>65</v>
      </c>
      <c r="F42" s="9">
        <v>0</v>
      </c>
      <c r="G42" s="9">
        <f>E42+F42</f>
        <v>65</v>
      </c>
      <c r="H42" s="9">
        <v>55</v>
      </c>
      <c r="I42" s="9">
        <v>10</v>
      </c>
      <c r="J42" s="10">
        <f t="shared" si="1"/>
        <v>65</v>
      </c>
      <c r="K42" s="9">
        <f t="shared" si="2"/>
        <v>-10</v>
      </c>
      <c r="L42" s="9">
        <f t="shared" si="3"/>
        <v>10</v>
      </c>
      <c r="M42" s="9">
        <f t="shared" si="4"/>
        <v>0</v>
      </c>
    </row>
    <row r="43" spans="1:13" s="5" customFormat="1" ht="18">
      <c r="A43" s="17" t="s">
        <v>33</v>
      </c>
      <c r="B43" s="17"/>
      <c r="C43" s="17"/>
      <c r="D43" s="17"/>
      <c r="E43" s="7">
        <f>SUM(E39:E42)</f>
        <v>65</v>
      </c>
      <c r="F43" s="7">
        <f>SUM(F39:F42)</f>
        <v>0</v>
      </c>
      <c r="G43" s="7">
        <f>SUM(G39:G42)</f>
        <v>190</v>
      </c>
      <c r="H43" s="7">
        <f>SUM(H39:H42)</f>
        <v>55</v>
      </c>
      <c r="I43" s="7">
        <f>SUM(I39:I42)</f>
        <v>10</v>
      </c>
      <c r="J43" s="10">
        <f>J39+J40+J41+J42</f>
        <v>190</v>
      </c>
      <c r="K43" s="7">
        <f t="shared" si="2"/>
        <v>-10</v>
      </c>
      <c r="L43" s="7">
        <f t="shared" si="3"/>
        <v>10</v>
      </c>
      <c r="M43" s="7">
        <f>J43-G43</f>
        <v>0</v>
      </c>
    </row>
    <row r="44" spans="1:13" ht="18">
      <c r="A44" s="16" t="s">
        <v>37</v>
      </c>
      <c r="B44" s="16"/>
      <c r="C44" s="16"/>
      <c r="D44" s="16"/>
      <c r="E44" s="16"/>
      <c r="F44" s="16"/>
      <c r="G44" s="16"/>
      <c r="H44" s="9"/>
      <c r="I44" s="9"/>
      <c r="J44" s="10"/>
      <c r="K44" s="9"/>
      <c r="L44" s="9"/>
      <c r="M44" s="9"/>
    </row>
    <row r="45" spans="1:13" ht="18">
      <c r="A45" s="12"/>
      <c r="B45" s="14" t="str">
        <f>B41</f>
        <v>МБОУ ДОД "ЦДТ"</v>
      </c>
      <c r="C45" s="9" t="s">
        <v>38</v>
      </c>
      <c r="D45" s="9">
        <v>3</v>
      </c>
      <c r="E45" s="9"/>
      <c r="F45" s="9"/>
      <c r="G45" s="9">
        <v>120</v>
      </c>
      <c r="H45" s="9"/>
      <c r="I45" s="9"/>
      <c r="J45" s="10">
        <v>120</v>
      </c>
      <c r="K45" s="9"/>
      <c r="L45" s="9"/>
      <c r="M45" s="9">
        <f t="shared" si="4"/>
        <v>0</v>
      </c>
    </row>
    <row r="46" spans="1:13" ht="18">
      <c r="A46" s="12"/>
      <c r="B46" s="14"/>
      <c r="C46" s="9" t="s">
        <v>29</v>
      </c>
      <c r="D46" s="9">
        <v>14</v>
      </c>
      <c r="E46" s="9"/>
      <c r="F46" s="9"/>
      <c r="G46" s="9">
        <v>15</v>
      </c>
      <c r="H46" s="9"/>
      <c r="I46" s="9"/>
      <c r="J46" s="10">
        <v>15</v>
      </c>
      <c r="K46" s="9"/>
      <c r="L46" s="9"/>
      <c r="M46" s="9">
        <f t="shared" si="4"/>
        <v>0</v>
      </c>
    </row>
    <row r="47" spans="1:13" s="6" customFormat="1" ht="18">
      <c r="A47" s="9"/>
      <c r="B47" s="8" t="str">
        <f>B39</f>
        <v>МБОУ "Паклинская ООШ"</v>
      </c>
      <c r="C47" s="9" t="s">
        <v>39</v>
      </c>
      <c r="D47" s="9">
        <v>7</v>
      </c>
      <c r="E47" s="9"/>
      <c r="F47" s="9"/>
      <c r="G47" s="9">
        <v>25</v>
      </c>
      <c r="H47" s="9"/>
      <c r="I47" s="9"/>
      <c r="J47" s="10">
        <v>25</v>
      </c>
      <c r="K47" s="9"/>
      <c r="L47" s="9"/>
      <c r="M47" s="9">
        <f t="shared" si="4"/>
        <v>0</v>
      </c>
    </row>
    <row r="48" spans="1:13" s="5" customFormat="1" ht="18">
      <c r="A48" s="17" t="s">
        <v>33</v>
      </c>
      <c r="B48" s="17"/>
      <c r="C48" s="17"/>
      <c r="D48" s="17"/>
      <c r="E48" s="4"/>
      <c r="F48" s="4"/>
      <c r="G48" s="4">
        <f>SUM(G45:G47)</f>
        <v>160</v>
      </c>
      <c r="H48" s="4"/>
      <c r="I48" s="4"/>
      <c r="J48" s="10">
        <f>SUM(J45:J47)</f>
        <v>160</v>
      </c>
      <c r="K48" s="3"/>
      <c r="L48" s="3"/>
      <c r="M48" s="4">
        <f t="shared" si="4"/>
        <v>0</v>
      </c>
    </row>
    <row r="49" spans="1:13" s="5" customFormat="1" ht="18">
      <c r="A49" s="17" t="s">
        <v>40</v>
      </c>
      <c r="B49" s="17"/>
      <c r="C49" s="17"/>
      <c r="D49" s="17"/>
      <c r="E49" s="4"/>
      <c r="F49" s="4"/>
      <c r="G49" s="4">
        <f>G37+G43+G48</f>
        <v>1712</v>
      </c>
      <c r="H49" s="4"/>
      <c r="I49" s="4"/>
      <c r="J49" s="10">
        <f>J37+J43+J48</f>
        <v>1712</v>
      </c>
      <c r="K49" s="3"/>
      <c r="L49" s="3"/>
      <c r="M49" s="4">
        <f t="shared" si="4"/>
        <v>0</v>
      </c>
    </row>
    <row r="50" spans="3:4" ht="12.75">
      <c r="C50" s="1" t="s">
        <v>25</v>
      </c>
      <c r="D50" s="1">
        <f>G9+G11+G12+G15+G16+G18+G20+G21+G22+G24+G26+G27+G30+G36+G42</f>
        <v>1067</v>
      </c>
    </row>
    <row r="51" spans="3:4" ht="25.5">
      <c r="C51" s="1" t="s">
        <v>41</v>
      </c>
      <c r="D51" s="1">
        <f>G13</f>
        <v>60</v>
      </c>
    </row>
    <row r="52" spans="3:4" ht="12.75">
      <c r="C52" s="1" t="s">
        <v>26</v>
      </c>
      <c r="D52" s="1">
        <f>G10+G14+G17+G19+G23+G25+G28+G31</f>
        <v>180</v>
      </c>
    </row>
    <row r="53" spans="3:4" ht="12.75">
      <c r="C53" s="1" t="s">
        <v>42</v>
      </c>
      <c r="D53" s="1">
        <f>G29</f>
        <v>25</v>
      </c>
    </row>
    <row r="54" spans="3:4" ht="12.75">
      <c r="C54" s="1" t="s">
        <v>35</v>
      </c>
      <c r="D54" s="1">
        <f>G39+G40</f>
        <v>110</v>
      </c>
    </row>
    <row r="55" spans="3:4" ht="25.5">
      <c r="C55" s="1" t="s">
        <v>43</v>
      </c>
      <c r="D55" s="1">
        <f>G32+G33+G34+G41+G46+G47</f>
        <v>90</v>
      </c>
    </row>
    <row r="56" spans="3:4" ht="12.75">
      <c r="C56" s="1" t="s">
        <v>44</v>
      </c>
      <c r="D56" s="1">
        <f>G45+G35</f>
        <v>180</v>
      </c>
    </row>
  </sheetData>
  <sheetProtection/>
  <mergeCells count="38">
    <mergeCell ref="A2:M2"/>
    <mergeCell ref="A3:M3"/>
    <mergeCell ref="D5:D7"/>
    <mergeCell ref="C5:C7"/>
    <mergeCell ref="B5:B7"/>
    <mergeCell ref="A5:A7"/>
    <mergeCell ref="E5:G5"/>
    <mergeCell ref="E6:J6"/>
    <mergeCell ref="H5:J5"/>
    <mergeCell ref="K4:L4"/>
    <mergeCell ref="A48:D48"/>
    <mergeCell ref="A49:D49"/>
    <mergeCell ref="A43:D43"/>
    <mergeCell ref="A44:G44"/>
    <mergeCell ref="B45:B46"/>
    <mergeCell ref="B30:B35"/>
    <mergeCell ref="A30:A35"/>
    <mergeCell ref="A37:D37"/>
    <mergeCell ref="A45:A46"/>
    <mergeCell ref="B39:B40"/>
    <mergeCell ref="A38:G38"/>
    <mergeCell ref="B28:B29"/>
    <mergeCell ref="A28:A29"/>
    <mergeCell ref="B16:B17"/>
    <mergeCell ref="A16:A17"/>
    <mergeCell ref="B18:B19"/>
    <mergeCell ref="A18:A19"/>
    <mergeCell ref="B22:B23"/>
    <mergeCell ref="A22:A23"/>
    <mergeCell ref="K5:M6"/>
    <mergeCell ref="A4:B4"/>
    <mergeCell ref="B24:B25"/>
    <mergeCell ref="A24:A25"/>
    <mergeCell ref="B9:B10"/>
    <mergeCell ref="A9:A10"/>
    <mergeCell ref="B12:B14"/>
    <mergeCell ref="A12:A14"/>
    <mergeCell ref="A8:G8"/>
  </mergeCells>
  <printOptions/>
  <pageMargins left="0" right="0" top="0.15748031496062992" bottom="0" header="0.31496062992125984" footer="0.31496062992125984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sc-4204</cp:lastModifiedBy>
  <cp:lastPrinted>2015-05-28T11:41:36Z</cp:lastPrinted>
  <dcterms:created xsi:type="dcterms:W3CDTF">2014-07-15T17:17:53Z</dcterms:created>
  <dcterms:modified xsi:type="dcterms:W3CDTF">2015-06-02T08:42:02Z</dcterms:modified>
  <cp:category/>
  <cp:version/>
  <cp:contentType/>
  <cp:contentStatus/>
</cp:coreProperties>
</file>